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IDCRC\protocols\IDC003_21-0012\Visit Windows\Visit Calendar Tool\"/>
    </mc:Choice>
  </mc:AlternateContent>
  <xr:revisionPtr revIDLastSave="0" documentId="13_ncr:1_{54F7E328-EB58-4A1F-9D96-A0083A54EC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HORT 1" sheetId="5" r:id="rId1"/>
    <sheet name="COHORT 2" sheetId="10" r:id="rId2"/>
  </sheets>
  <definedNames>
    <definedName name="_xlnm.Print_Area" localSheetId="0">'COHORT 1'!$B$1:$M$17</definedName>
    <definedName name="_xlnm.Print_Area" localSheetId="1">'COHORT 2'!$A$1:$M$21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10" l="1"/>
  <c r="D15" i="10"/>
  <c r="E15" i="10"/>
  <c r="F15" i="5"/>
  <c r="D15" i="5"/>
  <c r="E15" i="5"/>
  <c r="F14" i="10"/>
  <c r="D14" i="10"/>
  <c r="F20" i="10"/>
  <c r="D20" i="10"/>
  <c r="F19" i="10"/>
  <c r="D19" i="10"/>
  <c r="F18" i="10"/>
  <c r="D18" i="10"/>
  <c r="E18" i="10"/>
  <c r="D17" i="10"/>
  <c r="F17" i="10"/>
  <c r="D16" i="10"/>
  <c r="F16" i="10"/>
  <c r="E20" i="10"/>
  <c r="E19" i="10"/>
  <c r="E17" i="10"/>
  <c r="E16" i="10"/>
  <c r="E14" i="10"/>
  <c r="D16" i="5"/>
  <c r="F16" i="5"/>
  <c r="D14" i="5"/>
  <c r="F14" i="5"/>
  <c r="E14" i="5"/>
  <c r="E12" i="10"/>
  <c r="E13" i="5"/>
  <c r="D12" i="5"/>
  <c r="F13" i="10"/>
  <c r="E13" i="10"/>
  <c r="D13" i="10"/>
  <c r="F12" i="10"/>
  <c r="D12" i="10"/>
  <c r="F11" i="10"/>
  <c r="D11" i="10"/>
  <c r="F10" i="10"/>
  <c r="D10" i="10"/>
  <c r="E16" i="5"/>
  <c r="F13" i="5"/>
  <c r="D13" i="5"/>
  <c r="F12" i="5"/>
  <c r="E12" i="5"/>
  <c r="F11" i="5"/>
  <c r="E11" i="5"/>
  <c r="D11" i="5"/>
  <c r="F10" i="5"/>
  <c r="D10" i="5"/>
  <c r="E10" i="5"/>
  <c r="E11" i="10"/>
  <c r="E10" i="10"/>
</calcChain>
</file>

<file path=xl/sharedStrings.xml><?xml version="1.0" encoding="utf-8"?>
<sst xmlns="http://schemas.openxmlformats.org/spreadsheetml/2006/main" count="55" uniqueCount="41">
  <si>
    <t>PTID:</t>
  </si>
  <si>
    <t>Staff Initials:</t>
  </si>
  <si>
    <t>Visit</t>
  </si>
  <si>
    <t>Visit Window Closes</t>
  </si>
  <si>
    <t xml:space="preserve">  Enter as dd-mmm-yy</t>
  </si>
  <si>
    <t>Scheduled Date</t>
  </si>
  <si>
    <t>Visit Code (Visit Month)</t>
  </si>
  <si>
    <t>999-999999</t>
  </si>
  <si>
    <t>Actual Visit Date</t>
  </si>
  <si>
    <t>Visit Window Opens</t>
  </si>
  <si>
    <t>Target Day</t>
  </si>
  <si>
    <r>
      <rPr>
        <b/>
        <i/>
        <sz val="11"/>
        <rFont val="Arial"/>
        <family val="2"/>
      </rPr>
      <t xml:space="preserve">Note: </t>
    </r>
    <r>
      <rPr>
        <i/>
        <sz val="11"/>
        <rFont val="Arial"/>
        <family val="2"/>
      </rPr>
      <t>required fields for manual entry are highlighted in yellow.</t>
    </r>
  </si>
  <si>
    <t>V2 - Day 8 - Phone Visit - C1</t>
  </si>
  <si>
    <t>V3 - Day 15 - C1</t>
  </si>
  <si>
    <t>V4 - Day 29 - C1</t>
  </si>
  <si>
    <t>V5 - Day 91 - C1</t>
  </si>
  <si>
    <t>V7 - Day 366 - C1</t>
  </si>
  <si>
    <t>2.0</t>
  </si>
  <si>
    <t>7.0</t>
  </si>
  <si>
    <t>5.0</t>
  </si>
  <si>
    <t>3.0</t>
  </si>
  <si>
    <t>4.0</t>
  </si>
  <si>
    <t>6.0</t>
  </si>
  <si>
    <t>Enrollment Date (V1):</t>
  </si>
  <si>
    <t>V102 - Day 8 - Phone Visit - C2</t>
  </si>
  <si>
    <t>V103 - Day 29 - C2</t>
  </si>
  <si>
    <t>V104 - Day 36 - Phone Visit - C2</t>
  </si>
  <si>
    <t>V106 - Day 1B - C2</t>
  </si>
  <si>
    <t>V107 – Day 8B – C2</t>
  </si>
  <si>
    <t>V108 - Day 15B - C2</t>
  </si>
  <si>
    <t>V109 - Day 29B - C2</t>
  </si>
  <si>
    <t>V110 - Day 91B - C2</t>
  </si>
  <si>
    <t>V112 - Day 366B - C2</t>
  </si>
  <si>
    <t>COHORT 1 Participant Visit Calendar</t>
  </si>
  <si>
    <t xml:space="preserve">IDCRC21-0012 </t>
  </si>
  <si>
    <t>COHORT 2 Participant Visit Calendar</t>
  </si>
  <si>
    <t>V6 - Day 181 - C1</t>
  </si>
  <si>
    <t>V111 - Day 181B - C2</t>
  </si>
  <si>
    <t>V98 - Day 273 - C1</t>
  </si>
  <si>
    <t>98.0</t>
  </si>
  <si>
    <r>
      <t>V105 - Day 43 - C2</t>
    </r>
    <r>
      <rPr>
        <b/>
        <sz val="12"/>
        <color rgb="FFFF0000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</si>
</sst>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[$-409]dd\-mmm\-yy;@"/>
    <numFmt numFmtId="166" formatCode="0.0"/>
  </numFmts>
  <fonts count="14" x14ac:knownFonts="1">
    <font>
      <sz val="10"/>
      <name val="Arial"/>
    </font>
    <font>
      <b/>
      <sz val="16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i/>
      <sz val="9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sz val="16"/>
      <name val="Arial"/>
      <family val="2"/>
    </font>
    <font>
      <b/>
      <sz val="12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AF0F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165" fontId="6" fillId="0" borderId="6" xfId="0" applyNumberFormat="1" applyFont="1" applyFill="1" applyBorder="1" applyAlignment="1" applyProtection="1">
      <alignment horizontal="center" vertical="center" wrapText="1"/>
    </xf>
    <xf numFmtId="165" fontId="6" fillId="0" borderId="1" xfId="0" applyNumberFormat="1" applyFont="1" applyFill="1" applyBorder="1" applyAlignment="1" applyProtection="1">
      <alignment horizontal="center" vertical="center" wrapText="1"/>
    </xf>
    <xf numFmtId="15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165" fontId="6" fillId="0" borderId="11" xfId="0" applyNumberFormat="1" applyFont="1" applyFill="1" applyBorder="1" applyAlignment="1" applyProtection="1">
      <alignment horizontal="center" vertical="center" wrapText="1"/>
    </xf>
    <xf numFmtId="15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15" fontId="6" fillId="3" borderId="0" xfId="0" applyNumberFormat="1" applyFont="1" applyFill="1" applyBorder="1" applyAlignment="1" applyProtection="1">
      <alignment horizontal="center" vertical="center" wrapText="1"/>
      <protection locked="0"/>
    </xf>
    <xf numFmtId="164" fontId="3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Protection="1">
      <protection locked="0"/>
    </xf>
    <xf numFmtId="0" fontId="7" fillId="0" borderId="0" xfId="0" applyFont="1" applyProtection="1">
      <protection locked="0"/>
    </xf>
    <xf numFmtId="0" fontId="1" fillId="3" borderId="0" xfId="0" applyFont="1" applyFill="1" applyProtection="1">
      <protection locked="0"/>
    </xf>
    <xf numFmtId="0" fontId="4" fillId="3" borderId="0" xfId="0" applyFont="1" applyFill="1" applyAlignment="1" applyProtection="1">
      <alignment horizontal="right" vertical="center"/>
      <protection locked="0"/>
    </xf>
    <xf numFmtId="0" fontId="4" fillId="3" borderId="0" xfId="0" applyFont="1" applyFill="1" applyAlignment="1" applyProtection="1">
      <alignment vertical="center"/>
      <protection locked="0"/>
    </xf>
    <xf numFmtId="0" fontId="7" fillId="3" borderId="0" xfId="0" applyFont="1" applyFill="1" applyAlignment="1" applyProtection="1">
      <alignment vertical="center"/>
      <protection locked="0"/>
    </xf>
    <xf numFmtId="15" fontId="9" fillId="3" borderId="0" xfId="0" applyNumberFormat="1" applyFont="1" applyFill="1" applyAlignment="1" applyProtection="1">
      <alignment vertical="center"/>
      <protection locked="0"/>
    </xf>
    <xf numFmtId="0" fontId="3" fillId="0" borderId="14" xfId="0" applyFont="1" applyFill="1" applyBorder="1" applyAlignment="1" applyProtection="1">
      <alignment horizontal="center" vertical="center" wrapText="1"/>
      <protection locked="0"/>
    </xf>
    <xf numFmtId="0" fontId="3" fillId="0" borderId="15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7" fillId="3" borderId="0" xfId="0" applyFont="1" applyFill="1" applyAlignment="1" applyProtection="1">
      <alignment wrapText="1"/>
      <protection locked="0"/>
    </xf>
    <xf numFmtId="164" fontId="7" fillId="3" borderId="0" xfId="0" applyNumberFormat="1" applyFont="1" applyFill="1" applyAlignment="1" applyProtection="1">
      <alignment wrapText="1"/>
      <protection locked="0"/>
    </xf>
    <xf numFmtId="0" fontId="7" fillId="0" borderId="0" xfId="0" applyFont="1" applyAlignment="1" applyProtection="1">
      <alignment wrapText="1"/>
      <protection locked="0"/>
    </xf>
    <xf numFmtId="165" fontId="11" fillId="3" borderId="0" xfId="0" applyNumberFormat="1" applyFont="1" applyFill="1" applyBorder="1" applyAlignment="1" applyProtection="1">
      <alignment horizontal="left" vertical="center"/>
      <protection locked="0"/>
    </xf>
    <xf numFmtId="165" fontId="6" fillId="3" borderId="0" xfId="0" applyNumberFormat="1" applyFont="1" applyFill="1" applyBorder="1" applyAlignment="1" applyProtection="1">
      <alignment horizontal="center" vertical="center" wrapText="1"/>
      <protection locked="0"/>
    </xf>
    <xf numFmtId="165" fontId="3" fillId="3" borderId="0" xfId="0" applyNumberFormat="1" applyFont="1" applyFill="1" applyBorder="1" applyAlignment="1" applyProtection="1">
      <alignment horizontal="center" vertical="center" wrapText="1"/>
      <protection locked="0"/>
    </xf>
    <xf numFmtId="165" fontId="6" fillId="3" borderId="0" xfId="0" applyNumberFormat="1" applyFont="1" applyFill="1" applyBorder="1" applyAlignment="1" applyProtection="1">
      <alignment horizontal="left" vertical="top" wrapText="1"/>
      <protection locked="0"/>
    </xf>
    <xf numFmtId="0" fontId="11" fillId="3" borderId="0" xfId="0" applyFont="1" applyFill="1" applyBorder="1" applyAlignment="1" applyProtection="1">
      <alignment horizontal="left" vertical="center" wrapText="1"/>
      <protection locked="0"/>
    </xf>
    <xf numFmtId="165" fontId="6" fillId="0" borderId="17" xfId="0" applyNumberFormat="1" applyFont="1" applyFill="1" applyBorder="1" applyAlignment="1" applyProtection="1">
      <alignment horizontal="center" vertical="center" wrapText="1"/>
    </xf>
    <xf numFmtId="15" fontId="6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12" fillId="3" borderId="0" xfId="0" applyFont="1" applyFill="1" applyProtection="1">
      <protection locked="0"/>
    </xf>
    <xf numFmtId="0" fontId="3" fillId="0" borderId="8" xfId="0" applyFont="1" applyFill="1" applyBorder="1" applyAlignment="1" applyProtection="1">
      <alignment horizontal="center" vertical="center" wrapText="1"/>
    </xf>
    <xf numFmtId="166" fontId="8" fillId="0" borderId="2" xfId="0" applyNumberFormat="1" applyFont="1" applyBorder="1" applyAlignment="1" applyProtection="1">
      <alignment horizontal="center" vertical="center" wrapText="1"/>
    </xf>
    <xf numFmtId="0" fontId="3" fillId="0" borderId="16" xfId="0" applyFont="1" applyFill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 wrapText="1"/>
    </xf>
    <xf numFmtId="0" fontId="3" fillId="0" borderId="14" xfId="0" applyFont="1" applyFill="1" applyBorder="1" applyAlignment="1" applyProtection="1">
      <alignment horizontal="center" wrapText="1"/>
    </xf>
    <xf numFmtId="0" fontId="3" fillId="0" borderId="14" xfId="0" applyFont="1" applyFill="1" applyBorder="1" applyAlignment="1" applyProtection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49" fontId="6" fillId="0" borderId="11" xfId="0" applyNumberFormat="1" applyFont="1" applyFill="1" applyBorder="1" applyAlignment="1" applyProtection="1">
      <alignment horizontal="center" vertical="center" wrapText="1"/>
    </xf>
    <xf numFmtId="49" fontId="6" fillId="0" borderId="17" xfId="0" applyNumberFormat="1" applyFont="1" applyFill="1" applyBorder="1" applyAlignment="1" applyProtection="1">
      <alignment horizontal="center" vertical="center" wrapText="1"/>
    </xf>
    <xf numFmtId="164" fontId="3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3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</xf>
    <xf numFmtId="0" fontId="4" fillId="0" borderId="16" xfId="0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wrapText="1"/>
      <protection locked="0"/>
    </xf>
    <xf numFmtId="0" fontId="4" fillId="0" borderId="14" xfId="0" applyFont="1" applyFill="1" applyBorder="1" applyAlignment="1" applyProtection="1">
      <alignment horizontal="center" vertical="center" wrapText="1"/>
      <protection locked="0"/>
    </xf>
    <xf numFmtId="0" fontId="4" fillId="0" borderId="15" xfId="0" applyFont="1" applyFill="1" applyBorder="1" applyAlignment="1" applyProtection="1">
      <alignment horizontal="center" vertical="center" wrapText="1"/>
      <protection locked="0"/>
    </xf>
    <xf numFmtId="165" fontId="8" fillId="0" borderId="1" xfId="0" applyNumberFormat="1" applyFont="1" applyFill="1" applyBorder="1" applyAlignment="1" applyProtection="1">
      <alignment horizontal="center" vertical="center" wrapText="1"/>
    </xf>
    <xf numFmtId="165" fontId="8" fillId="0" borderId="6" xfId="0" applyNumberFormat="1" applyFont="1" applyFill="1" applyBorder="1" applyAlignment="1" applyProtection="1">
      <alignment horizontal="center" vertical="center" wrapText="1"/>
    </xf>
    <xf numFmtId="15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8" fillId="0" borderId="9" xfId="0" applyNumberFormat="1" applyFont="1" applyFill="1" applyBorder="1" applyAlignment="1" applyProtection="1">
      <alignment horizontal="center" vertical="center" wrapText="1"/>
      <protection locked="0"/>
    </xf>
    <xf numFmtId="164" fontId="8" fillId="2" borderId="9" xfId="0" applyNumberFormat="1" applyFont="1" applyFill="1" applyBorder="1" applyAlignment="1" applyProtection="1">
      <alignment horizontal="center" vertical="center" wrapText="1"/>
      <protection locked="0"/>
    </xf>
    <xf numFmtId="165" fontId="8" fillId="0" borderId="17" xfId="0" applyNumberFormat="1" applyFont="1" applyFill="1" applyBorder="1" applyAlignment="1" applyProtection="1">
      <alignment horizontal="center" vertical="center" wrapText="1"/>
    </xf>
    <xf numFmtId="15" fontId="8" fillId="0" borderId="17" xfId="0" applyNumberFormat="1" applyFont="1" applyFill="1" applyBorder="1" applyAlignment="1" applyProtection="1">
      <alignment horizontal="center" vertical="center" wrapText="1"/>
      <protection locked="0"/>
    </xf>
    <xf numFmtId="164" fontId="8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9" xfId="0" applyNumberFormat="1" applyFont="1" applyFill="1" applyBorder="1" applyAlignment="1" applyProtection="1">
      <alignment horizontal="center" vertical="center" wrapText="1"/>
      <protection locked="0"/>
    </xf>
    <xf numFmtId="165" fontId="8" fillId="0" borderId="11" xfId="0" applyNumberFormat="1" applyFont="1" applyFill="1" applyBorder="1" applyAlignment="1" applyProtection="1">
      <alignment horizontal="center" vertical="center" wrapText="1"/>
    </xf>
    <xf numFmtId="15" fontId="8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/>
      <protection locked="0"/>
    </xf>
    <xf numFmtId="164" fontId="7" fillId="2" borderId="5" xfId="0" applyNumberFormat="1" applyFont="1" applyFill="1" applyBorder="1" applyAlignment="1" applyProtection="1">
      <alignment horizontal="center" vertical="center"/>
      <protection locked="0"/>
    </xf>
    <xf numFmtId="164" fontId="7" fillId="2" borderId="4" xfId="0" applyNumberFormat="1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righ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AF0F6"/>
      <color rgb="FFF1F5F9"/>
      <color rgb="FFF7FD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315914</xdr:colOff>
      <xdr:row>7</xdr:row>
      <xdr:rowOff>261938</xdr:rowOff>
    </xdr:from>
    <xdr:to>
      <xdr:col>12</xdr:col>
      <xdr:colOff>265112</xdr:colOff>
      <xdr:row>16</xdr:row>
      <xdr:rowOff>7938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>
          <a:spLocks noChangeArrowheads="1"/>
        </xdr:cNvSpPr>
      </xdr:nvSpPr>
      <xdr:spPr bwMode="auto">
        <a:xfrm>
          <a:off x="10975977" y="2008188"/>
          <a:ext cx="2719385" cy="3190875"/>
        </a:xfrm>
        <a:prstGeom prst="rect">
          <a:avLst/>
        </a:prstGeom>
        <a:solidFill>
          <a:schemeClr val="bg1"/>
        </a:solidFill>
        <a:ln w="222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Instructions: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indent="0"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1. Once a participant enrolls, enter the PTID, Staff Initials, and Enrollment Date.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 </a:t>
          </a:r>
        </a:p>
        <a:p>
          <a:pPr marL="0" indent="0"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ea typeface="+mn-ea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2. Update the "Actual Visit Date" at each visit. In cases of split visits, record the first date of the visit as the actual visit date.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3</a:t>
          </a:r>
          <a:r>
            <a:rPr lang="en-US"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. </a:t>
          </a:r>
          <a:r>
            <a:rPr lang="en-US" sz="11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All target visit dates and visit windows are based off of the enrollment date.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4. You may print the calendar and place in the participant's study notebook. 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5. You may wish to re-print the 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Participant Visit Calendar each time the actual visit date is entered or altered.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215902</xdr:colOff>
      <xdr:row>7</xdr:row>
      <xdr:rowOff>258763</xdr:rowOff>
    </xdr:from>
    <xdr:to>
      <xdr:col>12</xdr:col>
      <xdr:colOff>1</xdr:colOff>
      <xdr:row>20</xdr:row>
      <xdr:rowOff>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D7ED69DD-3F52-49EA-959C-80FC2FD4368F}"/>
            </a:ext>
          </a:extLst>
        </xdr:cNvPr>
        <xdr:cNvSpPr txBox="1">
          <a:spLocks noChangeArrowheads="1"/>
        </xdr:cNvSpPr>
      </xdr:nvSpPr>
      <xdr:spPr bwMode="auto">
        <a:xfrm>
          <a:off x="10875965" y="1909763"/>
          <a:ext cx="2554286" cy="5368926"/>
        </a:xfrm>
        <a:prstGeom prst="rect">
          <a:avLst/>
        </a:prstGeom>
        <a:solidFill>
          <a:schemeClr val="bg1"/>
        </a:solidFill>
        <a:ln w="222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Instructions: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indent="0"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1. Once a participant enrolls, enter the PTID, Staff Initials, and Enrollment Date.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 </a:t>
          </a:r>
        </a:p>
        <a:p>
          <a:pPr marL="0" indent="0"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ea typeface="+mn-ea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2. Update the "Actual Visit Date" at each visit. In cases of split visits, record the first date of the visit as the actual visit date.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3</a:t>
          </a:r>
          <a:r>
            <a:rPr lang="en-US"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. </a:t>
          </a:r>
          <a:r>
            <a:rPr lang="en-US" sz="1100" b="0" i="0" u="none" strike="noStrike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</a:t>
          </a:r>
          <a:r>
            <a:rPr lang="en-US" sz="11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arget visit dates and visit windows 102-105 are based off of the enrollment date. Visit 106 is based of off the Actual Visit Date of V103. </a:t>
          </a:r>
          <a:r>
            <a:rPr lang="en-US" sz="11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Therefore, An Actual Visit Date (column H) for Visits 103 must be manually entered.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An Actual Visit Date (column H) for Visits 106 must also be manually entered to generate the Target Date and visit windows for 107-112</a:t>
          </a:r>
          <a:r>
            <a:rPr lang="en-US" sz="1000" b="0" i="0" baseline="0"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Please note that this template contains proxy actual visit dates for those required fields.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4. You may print the calendar and place in the participant's study notebook. 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5. You may wish to re-print the 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Participant Visit Calendar each time the actual visit date is entered or altered.</a:t>
          </a:r>
          <a:endParaRPr lang="en-US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49"/>
  <sheetViews>
    <sheetView tabSelected="1" zoomScale="120" zoomScaleNormal="120" zoomScaleSheetLayoutView="90" workbookViewId="0">
      <selection activeCell="G12" sqref="G12"/>
    </sheetView>
  </sheetViews>
  <sheetFormatPr defaultColWidth="9.140625" defaultRowHeight="12.75" x14ac:dyDescent="0.2"/>
  <cols>
    <col min="1" max="1" width="3.85546875" style="13" customWidth="1"/>
    <col min="2" max="2" width="46.140625" style="13" customWidth="1"/>
    <col min="3" max="3" width="14.140625" style="13" customWidth="1"/>
    <col min="4" max="4" width="15.5703125" style="13" customWidth="1"/>
    <col min="5" max="5" width="16.140625" style="13" customWidth="1"/>
    <col min="6" max="6" width="14.7109375" style="13" customWidth="1"/>
    <col min="7" max="7" width="18.5703125" style="13" customWidth="1"/>
    <col min="8" max="8" width="23.140625" style="13" customWidth="1"/>
    <col min="9" max="9" width="12.42578125" style="13" customWidth="1"/>
    <col min="10" max="16384" width="9.140625" style="13"/>
  </cols>
  <sheetData>
    <row r="1" spans="1:31" ht="20.25" x14ac:dyDescent="0.3">
      <c r="A1" s="12"/>
      <c r="B1" s="32" t="s">
        <v>34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</row>
    <row r="2" spans="1:31" ht="24" customHeight="1" x14ac:dyDescent="0.3">
      <c r="A2" s="12"/>
      <c r="B2" s="32" t="s">
        <v>33</v>
      </c>
      <c r="C2" s="12"/>
      <c r="D2" s="14"/>
      <c r="E2" s="14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</row>
    <row r="3" spans="1:31" ht="12" customHeight="1" x14ac:dyDescent="0.2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</row>
    <row r="4" spans="1:31" ht="14.25" customHeight="1" thickBo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1" ht="24" customHeight="1" thickBot="1" x14ac:dyDescent="0.25">
      <c r="A5" s="12"/>
      <c r="B5" s="15" t="s">
        <v>0</v>
      </c>
      <c r="C5" s="65" t="s">
        <v>7</v>
      </c>
      <c r="D5" s="66"/>
      <c r="E5" s="67"/>
      <c r="F5" s="16" t="s">
        <v>1</v>
      </c>
      <c r="G5" s="9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1" ht="15" customHeight="1" thickBot="1" x14ac:dyDescent="0.25">
      <c r="A6" s="12"/>
      <c r="B6" s="17"/>
      <c r="C6" s="17"/>
      <c r="D6" s="17"/>
      <c r="E6" s="17"/>
      <c r="F6" s="17"/>
      <c r="G6" s="17"/>
      <c r="H6" s="17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1" ht="28.5" customHeight="1" thickBot="1" x14ac:dyDescent="0.25">
      <c r="A7" s="12"/>
      <c r="B7" s="68" t="s">
        <v>23</v>
      </c>
      <c r="C7" s="68"/>
      <c r="D7" s="8">
        <v>44197</v>
      </c>
      <c r="E7" s="18" t="s">
        <v>4</v>
      </c>
      <c r="F7" s="12"/>
      <c r="G7" s="17"/>
      <c r="H7" s="17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1" ht="21" customHeight="1" thickBot="1" x14ac:dyDescent="0.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1" ht="36" customHeight="1" thickBot="1" x14ac:dyDescent="0.3">
      <c r="A9" s="12"/>
      <c r="B9" s="38" t="s">
        <v>2</v>
      </c>
      <c r="C9" s="39" t="s">
        <v>6</v>
      </c>
      <c r="D9" s="39" t="s">
        <v>9</v>
      </c>
      <c r="E9" s="40" t="s">
        <v>10</v>
      </c>
      <c r="F9" s="39" t="s">
        <v>3</v>
      </c>
      <c r="G9" s="19" t="s">
        <v>5</v>
      </c>
      <c r="H9" s="20" t="s">
        <v>8</v>
      </c>
      <c r="I9" s="21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1" s="24" customFormat="1" ht="37.5" customHeight="1" x14ac:dyDescent="0.2">
      <c r="A10" s="22"/>
      <c r="B10" s="33" t="s">
        <v>12</v>
      </c>
      <c r="C10" s="41" t="s">
        <v>17</v>
      </c>
      <c r="D10" s="2">
        <f>D7+6</f>
        <v>44203</v>
      </c>
      <c r="E10" s="2">
        <f>D7+7</f>
        <v>44204</v>
      </c>
      <c r="F10" s="1">
        <f>D7+8</f>
        <v>44205</v>
      </c>
      <c r="G10" s="3"/>
      <c r="H10" s="4"/>
      <c r="I10" s="23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</row>
    <row r="11" spans="1:31" s="24" customFormat="1" ht="36" customHeight="1" x14ac:dyDescent="0.2">
      <c r="A11" s="22"/>
      <c r="B11" s="33" t="s">
        <v>13</v>
      </c>
      <c r="C11" s="41" t="s">
        <v>20</v>
      </c>
      <c r="D11" s="2">
        <f>D7+12</f>
        <v>44209</v>
      </c>
      <c r="E11" s="2">
        <f>D7+14</f>
        <v>44211</v>
      </c>
      <c r="F11" s="2">
        <f>D7+16</f>
        <v>44213</v>
      </c>
      <c r="G11" s="3"/>
      <c r="H11" s="4"/>
      <c r="I11" s="23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</row>
    <row r="12" spans="1:31" s="24" customFormat="1" ht="34.5" customHeight="1" x14ac:dyDescent="0.2">
      <c r="A12" s="22"/>
      <c r="B12" s="33" t="s">
        <v>14</v>
      </c>
      <c r="C12" s="41" t="s">
        <v>21</v>
      </c>
      <c r="D12" s="2">
        <f>D7+26</f>
        <v>44223</v>
      </c>
      <c r="E12" s="2">
        <f>D7+28</f>
        <v>44225</v>
      </c>
      <c r="F12" s="2">
        <f>D7+30</f>
        <v>44227</v>
      </c>
      <c r="G12" s="3"/>
      <c r="H12" s="4"/>
      <c r="I12" s="23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</row>
    <row r="13" spans="1:31" s="24" customFormat="1" ht="36.75" customHeight="1" x14ac:dyDescent="0.2">
      <c r="A13" s="22"/>
      <c r="B13" s="33" t="s">
        <v>15</v>
      </c>
      <c r="C13" s="41" t="s">
        <v>19</v>
      </c>
      <c r="D13" s="2">
        <f>D7+83</f>
        <v>44280</v>
      </c>
      <c r="E13" s="2">
        <f>D7+90</f>
        <v>44287</v>
      </c>
      <c r="F13" s="2">
        <f>D7+97</f>
        <v>44294</v>
      </c>
      <c r="G13" s="3"/>
      <c r="H13" s="4"/>
      <c r="I13" s="23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</row>
    <row r="14" spans="1:31" s="24" customFormat="1" ht="34.5" customHeight="1" x14ac:dyDescent="0.2">
      <c r="A14" s="22"/>
      <c r="B14" s="33" t="s">
        <v>36</v>
      </c>
      <c r="C14" s="42" t="s">
        <v>22</v>
      </c>
      <c r="D14" s="2">
        <f>D7+166</f>
        <v>44363</v>
      </c>
      <c r="E14" s="2">
        <f>D7+180</f>
        <v>44377</v>
      </c>
      <c r="F14" s="2">
        <f>D7+194</f>
        <v>44391</v>
      </c>
      <c r="G14" s="3"/>
      <c r="H14" s="4"/>
      <c r="I14" s="23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</row>
    <row r="15" spans="1:31" s="24" customFormat="1" ht="34.5" customHeight="1" x14ac:dyDescent="0.2">
      <c r="A15" s="22"/>
      <c r="B15" s="35" t="s">
        <v>38</v>
      </c>
      <c r="C15" s="45" t="s">
        <v>39</v>
      </c>
      <c r="D15" s="30">
        <f>D7+244</f>
        <v>44441</v>
      </c>
      <c r="E15" s="30">
        <f>D7+272</f>
        <v>44469</v>
      </c>
      <c r="F15" s="30">
        <f>D7+300</f>
        <v>44497</v>
      </c>
      <c r="G15" s="31"/>
      <c r="H15" s="46"/>
      <c r="I15" s="23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</row>
    <row r="16" spans="1:31" s="24" customFormat="1" ht="34.5" customHeight="1" thickBot="1" x14ac:dyDescent="0.25">
      <c r="A16" s="22"/>
      <c r="B16" s="43" t="s">
        <v>16</v>
      </c>
      <c r="C16" s="44" t="s">
        <v>18</v>
      </c>
      <c r="D16" s="5">
        <f>D7+337</f>
        <v>44534</v>
      </c>
      <c r="E16" s="5">
        <f>D7+365</f>
        <v>44562</v>
      </c>
      <c r="F16" s="5">
        <f>D7+393</f>
        <v>44590</v>
      </c>
      <c r="G16" s="6"/>
      <c r="H16" s="7"/>
      <c r="I16" s="23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</row>
    <row r="17" spans="1:31" s="24" customFormat="1" ht="34.5" customHeight="1" x14ac:dyDescent="0.2">
      <c r="A17" s="22"/>
      <c r="B17" s="25" t="s">
        <v>11</v>
      </c>
      <c r="C17" s="26"/>
      <c r="D17" s="27"/>
      <c r="E17" s="27"/>
      <c r="F17" s="26"/>
      <c r="G17" s="10"/>
      <c r="H17" s="11"/>
      <c r="I17" s="23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</row>
    <row r="18" spans="1:31" s="24" customFormat="1" ht="34.5" customHeight="1" x14ac:dyDescent="0.2">
      <c r="A18" s="22"/>
      <c r="B18" s="28"/>
      <c r="C18" s="26"/>
      <c r="D18" s="27"/>
      <c r="E18" s="27"/>
      <c r="F18" s="26"/>
      <c r="G18" s="10"/>
      <c r="H18" s="11"/>
      <c r="I18" s="23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</row>
    <row r="19" spans="1:31" s="24" customFormat="1" ht="34.5" customHeight="1" x14ac:dyDescent="0.2">
      <c r="A19" s="22"/>
      <c r="B19" s="26"/>
      <c r="C19" s="26"/>
      <c r="D19" s="27"/>
      <c r="E19" s="27"/>
      <c r="F19" s="26"/>
      <c r="G19" s="29"/>
      <c r="H19" s="11"/>
      <c r="I19" s="23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</row>
    <row r="20" spans="1:31" s="24" customFormat="1" ht="34.5" customHeight="1" x14ac:dyDescent="0.2">
      <c r="A20" s="22"/>
      <c r="B20" s="26"/>
      <c r="C20" s="26"/>
      <c r="D20" s="27"/>
      <c r="E20" s="26"/>
      <c r="F20" s="26"/>
      <c r="G20" s="10"/>
      <c r="H20" s="11"/>
      <c r="I20" s="23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</row>
    <row r="21" spans="1:31" ht="14.25" x14ac:dyDescent="0.2">
      <c r="A21" s="12"/>
      <c r="B21" s="26"/>
      <c r="C21" s="26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ht="40.5" customHeight="1" x14ac:dyDescent="0.2">
      <c r="A22" s="12"/>
      <c r="B22" s="26"/>
      <c r="C22" s="26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x14ac:dyDescent="0.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x14ac:dyDescent="0.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x14ac:dyDescent="0.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x14ac:dyDescent="0.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x14ac:dyDescent="0.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x14ac:dyDescent="0.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x14ac:dyDescent="0.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x14ac:dyDescent="0.2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x14ac:dyDescent="0.2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x14ac:dyDescent="0.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x14ac:dyDescent="0.2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x14ac:dyDescent="0.2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x14ac:dyDescent="0.2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x14ac:dyDescent="0.2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x14ac:dyDescent="0.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x14ac:dyDescent="0.2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</sheetData>
  <sheetProtection algorithmName="SHA-512" hashValue="6fikWuTc8Fj3y9tky47XUSl3TIoKO1sLfUzkiSvHAegd7Z6bnOUHAL+Dv+vfdyKpGMHmjYTNkOPsP2+bfFAeWw==" saltValue="FBcUPWg2iEn1aSkcbn/feA==" spinCount="100000" sheet="1" objects="1" scenarios="1"/>
  <mergeCells count="2">
    <mergeCell ref="C5:E5"/>
    <mergeCell ref="B7:C7"/>
  </mergeCells>
  <phoneticPr fontId="2" type="noConversion"/>
  <pageMargins left="0.95" right="0.2" top="1" bottom="0.75" header="0.3" footer="0.3"/>
  <pageSetup paperSize="9" scale="69" orientation="landscape" r:id="rId1"/>
  <headerFooter alignWithMargins="0"/>
  <colBreaks count="1" manualBreakCount="1">
    <brk id="12" min="1" max="3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6FD0C-D3B1-477A-9608-31D87FC82142}">
  <sheetPr>
    <pageSetUpPr fitToPage="1"/>
  </sheetPr>
  <dimension ref="A1:AE53"/>
  <sheetViews>
    <sheetView zoomScale="90" zoomScaleNormal="90" zoomScaleSheetLayoutView="90" workbookViewId="0">
      <selection activeCell="H17" sqref="H17"/>
    </sheetView>
  </sheetViews>
  <sheetFormatPr defaultColWidth="9.140625" defaultRowHeight="12.75" x14ac:dyDescent="0.2"/>
  <cols>
    <col min="1" max="1" width="3.85546875" style="13" customWidth="1"/>
    <col min="2" max="2" width="46.140625" style="13" customWidth="1"/>
    <col min="3" max="3" width="14.140625" style="13" customWidth="1"/>
    <col min="4" max="4" width="15.5703125" style="13" customWidth="1"/>
    <col min="5" max="5" width="16.140625" style="13" customWidth="1"/>
    <col min="6" max="6" width="14.7109375" style="13" customWidth="1"/>
    <col min="7" max="7" width="18.5703125" style="13" customWidth="1"/>
    <col min="8" max="8" width="23.140625" style="13" customWidth="1"/>
    <col min="9" max="9" width="12.42578125" style="13" customWidth="1"/>
    <col min="10" max="16384" width="9.140625" style="13"/>
  </cols>
  <sheetData>
    <row r="1" spans="1:31" ht="20.25" x14ac:dyDescent="0.3">
      <c r="A1" s="12"/>
      <c r="B1" s="32" t="s">
        <v>34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</row>
    <row r="2" spans="1:31" ht="24" customHeight="1" x14ac:dyDescent="0.3">
      <c r="A2" s="12"/>
      <c r="B2" s="32" t="s">
        <v>35</v>
      </c>
      <c r="C2" s="12"/>
      <c r="D2" s="14"/>
      <c r="E2" s="14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</row>
    <row r="3" spans="1:31" ht="12" customHeight="1" x14ac:dyDescent="0.2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</row>
    <row r="4" spans="1:31" ht="14.25" customHeight="1" thickBo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1" ht="24" customHeight="1" thickBot="1" x14ac:dyDescent="0.25">
      <c r="A5" s="12"/>
      <c r="B5" s="15" t="s">
        <v>0</v>
      </c>
      <c r="C5" s="65" t="s">
        <v>7</v>
      </c>
      <c r="D5" s="66"/>
      <c r="E5" s="67"/>
      <c r="F5" s="16" t="s">
        <v>1</v>
      </c>
      <c r="G5" s="9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1" ht="15" customHeight="1" thickBot="1" x14ac:dyDescent="0.25">
      <c r="A6" s="12"/>
      <c r="B6" s="17"/>
      <c r="C6" s="17"/>
      <c r="D6" s="17"/>
      <c r="E6" s="17"/>
      <c r="F6" s="17"/>
      <c r="G6" s="17"/>
      <c r="H6" s="17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1" ht="28.5" customHeight="1" thickBot="1" x14ac:dyDescent="0.25">
      <c r="A7" s="12"/>
      <c r="B7" s="68" t="s">
        <v>23</v>
      </c>
      <c r="C7" s="68"/>
      <c r="D7" s="8">
        <v>44197</v>
      </c>
      <c r="E7" s="18" t="s">
        <v>4</v>
      </c>
      <c r="F7" s="12"/>
      <c r="G7" s="17"/>
      <c r="H7" s="17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1" ht="21" customHeight="1" thickBot="1" x14ac:dyDescent="0.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1" ht="36" customHeight="1" thickBot="1" x14ac:dyDescent="0.3">
      <c r="A9" s="12"/>
      <c r="B9" s="47" t="s">
        <v>2</v>
      </c>
      <c r="C9" s="50" t="s">
        <v>6</v>
      </c>
      <c r="D9" s="50" t="s">
        <v>9</v>
      </c>
      <c r="E9" s="51" t="s">
        <v>10</v>
      </c>
      <c r="F9" s="50" t="s">
        <v>3</v>
      </c>
      <c r="G9" s="51" t="s">
        <v>5</v>
      </c>
      <c r="H9" s="52" t="s">
        <v>8</v>
      </c>
      <c r="I9" s="21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1" s="24" customFormat="1" ht="37.5" customHeight="1" thickBot="1" x14ac:dyDescent="0.25">
      <c r="A10" s="22"/>
      <c r="B10" s="48" t="s">
        <v>24</v>
      </c>
      <c r="C10" s="34">
        <v>102</v>
      </c>
      <c r="D10" s="53">
        <f>D7+6</f>
        <v>44203</v>
      </c>
      <c r="E10" s="53">
        <f>D7+7</f>
        <v>44204</v>
      </c>
      <c r="F10" s="54">
        <f>D7+8</f>
        <v>44205</v>
      </c>
      <c r="G10" s="55"/>
      <c r="H10" s="56"/>
      <c r="I10" s="23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</row>
    <row r="11" spans="1:31" s="24" customFormat="1" ht="36" customHeight="1" thickBot="1" x14ac:dyDescent="0.25">
      <c r="A11" s="22"/>
      <c r="B11" s="48" t="s">
        <v>25</v>
      </c>
      <c r="C11" s="34">
        <v>103</v>
      </c>
      <c r="D11" s="53">
        <f>D7+26</f>
        <v>44223</v>
      </c>
      <c r="E11" s="53">
        <f>D7+28</f>
        <v>44225</v>
      </c>
      <c r="F11" s="53">
        <f>D7+30</f>
        <v>44227</v>
      </c>
      <c r="G11" s="55"/>
      <c r="H11" s="57">
        <v>44225</v>
      </c>
      <c r="I11" s="23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</row>
    <row r="12" spans="1:31" s="24" customFormat="1" ht="34.5" customHeight="1" thickBot="1" x14ac:dyDescent="0.25">
      <c r="A12" s="22"/>
      <c r="B12" s="48" t="s">
        <v>26</v>
      </c>
      <c r="C12" s="34">
        <v>104</v>
      </c>
      <c r="D12" s="53">
        <f>D7+32</f>
        <v>44229</v>
      </c>
      <c r="E12" s="53">
        <f>D7+35</f>
        <v>44232</v>
      </c>
      <c r="F12" s="53">
        <f>D7+38</f>
        <v>44235</v>
      </c>
      <c r="G12" s="55"/>
      <c r="H12" s="56"/>
      <c r="I12" s="23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</row>
    <row r="13" spans="1:31" s="24" customFormat="1" ht="36.75" customHeight="1" thickBot="1" x14ac:dyDescent="0.25">
      <c r="A13" s="22"/>
      <c r="B13" s="49" t="s">
        <v>40</v>
      </c>
      <c r="C13" s="34">
        <v>105</v>
      </c>
      <c r="D13" s="58">
        <f>D7+39</f>
        <v>44236</v>
      </c>
      <c r="E13" s="58">
        <f>D7+42</f>
        <v>44239</v>
      </c>
      <c r="F13" s="58">
        <f>D7+45</f>
        <v>44242</v>
      </c>
      <c r="G13" s="59"/>
      <c r="H13" s="60"/>
      <c r="I13" s="23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</row>
    <row r="14" spans="1:31" s="24" customFormat="1" ht="34.5" customHeight="1" thickBot="1" x14ac:dyDescent="0.25">
      <c r="A14" s="22"/>
      <c r="B14" s="48" t="s">
        <v>27</v>
      </c>
      <c r="C14" s="34">
        <v>106</v>
      </c>
      <c r="D14" s="53">
        <f>H11+150</f>
        <v>44375</v>
      </c>
      <c r="E14" s="53">
        <f>H11+180</f>
        <v>44405</v>
      </c>
      <c r="F14" s="53">
        <f>H11+210</f>
        <v>44435</v>
      </c>
      <c r="G14" s="55"/>
      <c r="H14" s="57">
        <v>44405</v>
      </c>
      <c r="I14" s="23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</row>
    <row r="15" spans="1:31" s="24" customFormat="1" ht="34.5" customHeight="1" thickBot="1" x14ac:dyDescent="0.25">
      <c r="A15" s="22"/>
      <c r="B15" s="48" t="s">
        <v>28</v>
      </c>
      <c r="C15" s="34">
        <v>107</v>
      </c>
      <c r="D15" s="53">
        <f>H14+6</f>
        <v>44411</v>
      </c>
      <c r="E15" s="53">
        <f>H14+7</f>
        <v>44412</v>
      </c>
      <c r="F15" s="53">
        <f>H14+8</f>
        <v>44413</v>
      </c>
      <c r="G15" s="55"/>
      <c r="H15" s="56"/>
      <c r="I15" s="23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</row>
    <row r="16" spans="1:31" s="24" customFormat="1" ht="34.5" customHeight="1" thickBot="1" x14ac:dyDescent="0.25">
      <c r="A16" s="22"/>
      <c r="B16" s="48" t="s">
        <v>29</v>
      </c>
      <c r="C16" s="34">
        <v>108</v>
      </c>
      <c r="D16" s="53">
        <f>H14+12</f>
        <v>44417</v>
      </c>
      <c r="E16" s="53">
        <f>H14+14</f>
        <v>44419</v>
      </c>
      <c r="F16" s="53">
        <f>H14+16</f>
        <v>44421</v>
      </c>
      <c r="G16" s="55"/>
      <c r="H16" s="56"/>
      <c r="I16" s="23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</row>
    <row r="17" spans="1:31" s="24" customFormat="1" ht="34.5" customHeight="1" thickBot="1" x14ac:dyDescent="0.25">
      <c r="A17" s="22"/>
      <c r="B17" s="36" t="s">
        <v>30</v>
      </c>
      <c r="C17" s="34">
        <v>109</v>
      </c>
      <c r="D17" s="53">
        <f>H14+26</f>
        <v>44431</v>
      </c>
      <c r="E17" s="53">
        <f>H14+28</f>
        <v>44433</v>
      </c>
      <c r="F17" s="53">
        <f>H14+30</f>
        <v>44435</v>
      </c>
      <c r="G17" s="55"/>
      <c r="H17" s="56"/>
      <c r="I17" s="23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</row>
    <row r="18" spans="1:31" s="24" customFormat="1" ht="34.5" customHeight="1" thickBot="1" x14ac:dyDescent="0.25">
      <c r="A18" s="22"/>
      <c r="B18" s="36" t="s">
        <v>31</v>
      </c>
      <c r="C18" s="34">
        <v>110</v>
      </c>
      <c r="D18" s="53">
        <f>H14+83</f>
        <v>44488</v>
      </c>
      <c r="E18" s="53">
        <f>H14+90</f>
        <v>44495</v>
      </c>
      <c r="F18" s="53">
        <f>H14+97</f>
        <v>44502</v>
      </c>
      <c r="G18" s="55"/>
      <c r="H18" s="61"/>
      <c r="I18" s="23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</row>
    <row r="19" spans="1:31" s="24" customFormat="1" ht="34.5" customHeight="1" thickBot="1" x14ac:dyDescent="0.25">
      <c r="A19" s="22"/>
      <c r="B19" s="36" t="s">
        <v>37</v>
      </c>
      <c r="C19" s="34">
        <v>111</v>
      </c>
      <c r="D19" s="53">
        <f>H14+166</f>
        <v>44571</v>
      </c>
      <c r="E19" s="53">
        <f>H14+180</f>
        <v>44585</v>
      </c>
      <c r="F19" s="53">
        <f>H14+194</f>
        <v>44599</v>
      </c>
      <c r="G19" s="55"/>
      <c r="H19" s="61"/>
      <c r="I19" s="23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</row>
    <row r="20" spans="1:31" s="24" customFormat="1" ht="34.5" customHeight="1" thickBot="1" x14ac:dyDescent="0.25">
      <c r="A20" s="22"/>
      <c r="B20" s="37" t="s">
        <v>32</v>
      </c>
      <c r="C20" s="34">
        <v>112</v>
      </c>
      <c r="D20" s="62">
        <f>H14+337</f>
        <v>44742</v>
      </c>
      <c r="E20" s="62">
        <f>H14+365</f>
        <v>44770</v>
      </c>
      <c r="F20" s="62">
        <f>H14+393</f>
        <v>44798</v>
      </c>
      <c r="G20" s="63"/>
      <c r="H20" s="64"/>
      <c r="I20" s="23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</row>
    <row r="21" spans="1:31" s="24" customFormat="1" ht="34.5" customHeight="1" x14ac:dyDescent="0.2">
      <c r="A21" s="22"/>
      <c r="B21" s="25" t="s">
        <v>11</v>
      </c>
      <c r="C21" s="26"/>
      <c r="D21" s="27"/>
      <c r="E21" s="27"/>
      <c r="F21" s="26"/>
      <c r="G21" s="10"/>
      <c r="H21" s="11"/>
      <c r="I21" s="23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</row>
    <row r="22" spans="1:31" s="24" customFormat="1" ht="34.5" customHeight="1" x14ac:dyDescent="0.2">
      <c r="A22" s="22"/>
      <c r="B22" s="28"/>
      <c r="C22" s="26"/>
      <c r="D22" s="27"/>
      <c r="E22" s="27"/>
      <c r="F22" s="26"/>
      <c r="G22" s="10"/>
      <c r="H22" s="11"/>
      <c r="I22" s="23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</row>
    <row r="23" spans="1:31" s="24" customFormat="1" ht="34.5" customHeight="1" x14ac:dyDescent="0.2">
      <c r="A23" s="22"/>
      <c r="B23" s="26"/>
      <c r="C23" s="26"/>
      <c r="D23" s="27"/>
      <c r="E23" s="27"/>
      <c r="F23" s="26"/>
      <c r="G23" s="29"/>
      <c r="H23" s="11"/>
      <c r="I23" s="23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</row>
    <row r="24" spans="1:31" s="24" customFormat="1" ht="34.5" customHeight="1" x14ac:dyDescent="0.2">
      <c r="A24" s="22"/>
      <c r="B24" s="26"/>
      <c r="C24" s="26"/>
      <c r="D24" s="27"/>
      <c r="E24" s="26"/>
      <c r="F24" s="26"/>
      <c r="G24" s="10"/>
      <c r="H24" s="11"/>
      <c r="I24" s="23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</row>
    <row r="25" spans="1:31" ht="14.25" x14ac:dyDescent="0.2">
      <c r="A25" s="12"/>
      <c r="B25" s="26"/>
      <c r="C25" s="26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40.5" customHeight="1" x14ac:dyDescent="0.2">
      <c r="A26" s="12"/>
      <c r="B26" s="26"/>
      <c r="C26" s="26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x14ac:dyDescent="0.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x14ac:dyDescent="0.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x14ac:dyDescent="0.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x14ac:dyDescent="0.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x14ac:dyDescent="0.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x14ac:dyDescent="0.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x14ac:dyDescent="0.2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x14ac:dyDescent="0.2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x14ac:dyDescent="0.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x14ac:dyDescent="0.2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x14ac:dyDescent="0.2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x14ac:dyDescent="0.2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x14ac:dyDescent="0.2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x14ac:dyDescent="0.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x14ac:dyDescent="0.2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x14ac:dyDescent="0.2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x14ac:dyDescent="0.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x14ac:dyDescent="0.2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</sheetData>
  <sheetProtection algorithmName="SHA-512" hashValue="O4hkIOVj5m80lH7/Bcr+r9SBzHCabcz6EZZsQNQINId6QcjQIhFZCCGa79GdG2Pae/nELyzBQvTbpeAR4Goq9Q==" saltValue="8dbvhMrvVrocwbff3DIwsA==" spinCount="100000" sheet="1" objects="1" scenarios="1"/>
  <mergeCells count="2">
    <mergeCell ref="C5:E5"/>
    <mergeCell ref="B7:C7"/>
  </mergeCells>
  <phoneticPr fontId="2" type="noConversion"/>
  <pageMargins left="0.95" right="0.2" top="1" bottom="0.75" header="0.3" footer="0.3"/>
  <pageSetup paperSize="9" scale="68" orientation="landscape" r:id="rId1"/>
  <headerFooter alignWithMargins="0"/>
  <colBreaks count="1" manualBreakCount="1">
    <brk id="12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C1F72D8C60384CB08FC8715FFFCAF4" ma:contentTypeVersion="" ma:contentTypeDescription="Create a new document." ma:contentTypeScope="" ma:versionID="c78e1ec9278179579b96b96b16ef1fd7">
  <xsd:schema xmlns:xsd="http://www.w3.org/2001/XMLSchema" xmlns:xs="http://www.w3.org/2001/XMLSchema" xmlns:p="http://schemas.microsoft.com/office/2006/metadata/properties" xmlns:ns2="0a436126-a861-4d2f-9522-4630946d9775" xmlns:ns3="0cdb9d7b-3bdb-4b1c-be50-7737cb6ee7a2" targetNamespace="http://schemas.microsoft.com/office/2006/metadata/properties" ma:root="true" ma:fieldsID="1640c92cbdf6a5c523aa9d66c5212dbf" ns2:_="" ns3:_="">
    <xsd:import namespace="0a436126-a861-4d2f-9522-4630946d9775"/>
    <xsd:import namespace="0cdb9d7b-3bdb-4b1c-be50-7737cb6ee7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436126-a861-4d2f-9522-4630946d97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db9d7b-3bdb-4b1c-be50-7737cb6ee7a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cdb9d7b-3bdb-4b1c-be50-7737cb6ee7a2">
      <UserInfo>
        <DisplayName>Sherri Johnson</DisplayName>
        <AccountId>24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414DBB1-12A6-4925-9226-EC93B1AFCC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436126-a861-4d2f-9522-4630946d9775"/>
    <ds:schemaRef ds:uri="0cdb9d7b-3bdb-4b1c-be50-7737cb6ee7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200897A-602E-4955-A705-80554DA2B0B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7754A0-AC4D-44C3-A6FF-AE32792CD874}">
  <ds:schemaRefs>
    <ds:schemaRef ds:uri="http://purl.org/dc/elements/1.1/"/>
    <ds:schemaRef ds:uri="http://schemas.microsoft.com/office/2006/metadata/properties"/>
    <ds:schemaRef ds:uri="0a436126-a861-4d2f-9522-4630946d977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cdb9d7b-3bdb-4b1c-be50-7737cb6ee7a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COHORT 1</vt:lpstr>
      <vt:lpstr>COHORT 2</vt:lpstr>
      <vt:lpstr>'COHORT 1'!Print_Area</vt:lpstr>
      <vt:lpstr>'COHORT 2'!Print_Area</vt:lpstr>
    </vt:vector>
  </TitlesOfParts>
  <Company>SCHARP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Fujitsu</dc:creator>
  <cp:lastModifiedBy>Brian Ingersoll</cp:lastModifiedBy>
  <cp:lastPrinted>2021-11-11T00:41:45Z</cp:lastPrinted>
  <dcterms:created xsi:type="dcterms:W3CDTF">2009-08-25T05:00:32Z</dcterms:created>
  <dcterms:modified xsi:type="dcterms:W3CDTF">2022-04-22T18:47:39Z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0x01010085C1F72D8C60384CB08FC8715FFFCAF4</vt:lpwstr>
  </property>
</Properties>
</file>