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N:\IDCRC\protocols\IDCRC20-0024\Working Files\Tools\"/>
    </mc:Choice>
  </mc:AlternateContent>
  <xr:revisionPtr revIDLastSave="0" documentId="13_ncr:1_{64BB7334-0B87-4A96-8CF7-52E35A96B850}" xr6:coauthVersionLast="47" xr6:coauthVersionMax="47" xr10:uidLastSave="{00000000-0000-0000-0000-000000000000}"/>
  <bookViews>
    <workbookView xWindow="780" yWindow="780" windowWidth="26415" windowHeight="14760" tabRatio="671" xr2:uid="{00000000-000D-0000-FFFF-FFFF00000000}"/>
  </bookViews>
  <sheets>
    <sheet name="Group 1" sheetId="8" r:id="rId1"/>
    <sheet name="Group 2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9" l="1"/>
  <c r="C16" i="9" s="1"/>
  <c r="D15" i="9"/>
  <c r="C15" i="9" s="1"/>
  <c r="D14" i="9"/>
  <c r="E14" i="9" s="1"/>
  <c r="D13" i="9"/>
  <c r="C13" i="9" s="1"/>
  <c r="D16" i="8"/>
  <c r="D15" i="8"/>
  <c r="D14" i="8"/>
  <c r="C14" i="8" s="1"/>
  <c r="D13" i="8"/>
  <c r="C16" i="8"/>
  <c r="E15" i="8"/>
  <c r="E13" i="8"/>
  <c r="A8" i="9"/>
  <c r="A9" i="9"/>
  <c r="E12" i="9"/>
  <c r="C12" i="9"/>
  <c r="E11" i="9"/>
  <c r="C11" i="9"/>
  <c r="E12" i="8"/>
  <c r="A8" i="8" s="1"/>
  <c r="C12" i="8"/>
  <c r="A9" i="8" s="1"/>
  <c r="E11" i="8"/>
  <c r="C11" i="8"/>
  <c r="E15" i="9" l="1"/>
  <c r="E13" i="9"/>
  <c r="C14" i="9"/>
  <c r="E16" i="9"/>
  <c r="E16" i="8"/>
  <c r="C15" i="8"/>
  <c r="E14" i="8"/>
  <c r="C13" i="8"/>
</calcChain>
</file>

<file path=xl/sharedStrings.xml><?xml version="1.0" encoding="utf-8"?>
<sst xmlns="http://schemas.openxmlformats.org/spreadsheetml/2006/main" count="71" uniqueCount="35">
  <si>
    <t>Staff Initials:</t>
  </si>
  <si>
    <t xml:space="preserve">  Enter as dd-mmm-yy</t>
  </si>
  <si>
    <t>Visit</t>
  </si>
  <si>
    <t>Visit Code</t>
  </si>
  <si>
    <t>Visit Window Open</t>
  </si>
  <si>
    <t>Target Visit Day</t>
  </si>
  <si>
    <t>Visit Window Closes</t>
  </si>
  <si>
    <t>Window Definition</t>
  </si>
  <si>
    <t>Scheduled Date</t>
  </si>
  <si>
    <t>Actual Date</t>
  </si>
  <si>
    <t>1.0</t>
  </si>
  <si>
    <t>n/a</t>
  </si>
  <si>
    <t>2.0</t>
  </si>
  <si>
    <t>3.0</t>
  </si>
  <si>
    <t>4.0</t>
  </si>
  <si>
    <t>5.0</t>
  </si>
  <si>
    <t>PTID:</t>
  </si>
  <si>
    <t>0.0</t>
  </si>
  <si>
    <t>Visit 2 - Day 8 Visit</t>
  </si>
  <si>
    <t>Visit 3 - 1 Month Visit</t>
  </si>
  <si>
    <t>Visit 4 - 6 Month Visit</t>
  </si>
  <si>
    <t>Visit 5 - 2-year Follow-up</t>
  </si>
  <si>
    <t>9 - 11 months of age</t>
  </si>
  <si>
    <t>DOB:</t>
  </si>
  <si>
    <t>181 +/- 14 days after V1</t>
  </si>
  <si>
    <t>8 +3 days after V1</t>
  </si>
  <si>
    <t>29 +7 days after V1</t>
  </si>
  <si>
    <t>730 +/- 45 days after V1</t>
  </si>
  <si>
    <t>Step 2 Randomization Date:</t>
  </si>
  <si>
    <t>Visit 0 - Screening</t>
  </si>
  <si>
    <t>Visit 1 - Day 1 Visit</t>
  </si>
  <si>
    <r>
      <rPr>
        <b/>
        <sz val="11"/>
        <color rgb="FF0070C0"/>
        <rFont val="Calibri"/>
        <family val="2"/>
      </rPr>
      <t>15 - 17</t>
    </r>
    <r>
      <rPr>
        <sz val="11"/>
        <color theme="1"/>
        <rFont val="Calibri"/>
        <family val="2"/>
      </rPr>
      <t xml:space="preserve"> months of age</t>
    </r>
  </si>
  <si>
    <r>
      <rPr>
        <b/>
        <sz val="11"/>
        <color rgb="FF0070C0"/>
        <rFont val="Calibri"/>
        <family val="2"/>
      </rPr>
      <t>9 - 11</t>
    </r>
    <r>
      <rPr>
        <sz val="11"/>
        <color theme="1"/>
        <rFont val="Calibri"/>
        <family val="2"/>
      </rPr>
      <t xml:space="preserve"> months of age</t>
    </r>
  </si>
  <si>
    <r>
      <t xml:space="preserve">IDCRC 20-0024 (Mening-Mali) Visit Calendar - </t>
    </r>
    <r>
      <rPr>
        <b/>
        <sz val="14"/>
        <color rgb="FF0070C0"/>
        <rFont val="Calibri"/>
        <family val="2"/>
      </rPr>
      <t>Group 1</t>
    </r>
  </si>
  <si>
    <r>
      <t xml:space="preserve">IDCRC 20-0024 (Mening-Mali) Visit Calendar - </t>
    </r>
    <r>
      <rPr>
        <b/>
        <sz val="14"/>
        <color rgb="FF0070C0"/>
        <rFont val="Calibri"/>
        <family val="2"/>
      </rPr>
      <t>Group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</si>
</sst>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"/>
    <numFmt numFmtId="165" formatCode="[$-409]dd\-mmm\-yy"/>
    <numFmt numFmtId="166" formatCode="[$-409]dd\-mmm\-yy;@"/>
  </numFmts>
  <fonts count="20" x14ac:knownFonts="1">
    <font>
      <sz val="10"/>
      <color rgb="FF000000"/>
      <name val="Arial"/>
    </font>
    <font>
      <b/>
      <sz val="14"/>
      <color theme="1"/>
      <name val="Calibri"/>
      <family val="2"/>
    </font>
    <font>
      <b/>
      <sz val="16"/>
      <color theme="8"/>
      <name val="Calibri"/>
      <family val="2"/>
    </font>
    <font>
      <sz val="10"/>
      <color theme="8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sz val="10"/>
      <name val="Arial"/>
      <family val="2"/>
    </font>
    <font>
      <b/>
      <i/>
      <sz val="9"/>
      <color theme="1"/>
      <name val="Calibri"/>
      <family val="2"/>
    </font>
    <font>
      <b/>
      <sz val="12"/>
      <color rgb="FFC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8"/>
      <name val="Calibri"/>
      <family val="2"/>
    </font>
    <font>
      <b/>
      <sz val="11"/>
      <color rgb="FFC00000"/>
      <name val="Calibri"/>
      <family val="2"/>
    </font>
    <font>
      <b/>
      <sz val="11"/>
      <color rgb="FFC00000"/>
      <name val="Calibri"/>
      <family val="2"/>
    </font>
    <font>
      <b/>
      <sz val="11"/>
      <name val="Calibri"/>
      <family val="2"/>
    </font>
    <font>
      <sz val="8"/>
      <name val="Arial"/>
      <family val="2"/>
    </font>
    <font>
      <b/>
      <sz val="14"/>
      <color rgb="FF0070C0"/>
      <name val="Calibri"/>
      <family val="2"/>
    </font>
    <font>
      <b/>
      <sz val="10"/>
      <color rgb="FFC00000"/>
      <name val="Calibri"/>
      <family val="2"/>
    </font>
    <font>
      <b/>
      <sz val="11"/>
      <color rgb="FF0070C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theme="6" tint="0.79998168889431442"/>
        <bgColor rgb="FFECECEC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5" fontId="8" fillId="3" borderId="6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 wrapText="1"/>
    </xf>
    <xf numFmtId="0" fontId="4" fillId="3" borderId="8" xfId="0" applyFont="1" applyFill="1" applyBorder="1"/>
    <xf numFmtId="0" fontId="4" fillId="3" borderId="9" xfId="0" applyFont="1" applyFill="1" applyBorder="1" applyAlignment="1">
      <alignment vertical="center"/>
    </xf>
    <xf numFmtId="0" fontId="8" fillId="3" borderId="8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top" wrapText="1"/>
    </xf>
    <xf numFmtId="1" fontId="4" fillId="3" borderId="8" xfId="0" applyNumberFormat="1" applyFont="1" applyFill="1" applyBorder="1"/>
    <xf numFmtId="0" fontId="4" fillId="3" borderId="13" xfId="0" applyFont="1" applyFill="1" applyBorder="1" applyAlignment="1">
      <alignment vertical="center"/>
    </xf>
    <xf numFmtId="0" fontId="10" fillId="0" borderId="14" xfId="0" applyFont="1" applyBorder="1" applyAlignment="1">
      <alignment horizontal="center" wrapText="1"/>
    </xf>
    <xf numFmtId="0" fontId="10" fillId="0" borderId="15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12" fontId="11" fillId="0" borderId="19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165" fontId="11" fillId="4" borderId="19" xfId="0" applyNumberFormat="1" applyFont="1" applyFill="1" applyBorder="1" applyAlignment="1">
      <alignment horizontal="center" vertical="center" wrapText="1"/>
    </xf>
    <xf numFmtId="165" fontId="10" fillId="4" borderId="21" xfId="0" applyNumberFormat="1" applyFont="1" applyFill="1" applyBorder="1" applyAlignment="1">
      <alignment horizontal="center" vertical="center" wrapText="1"/>
    </xf>
    <xf numFmtId="165" fontId="11" fillId="4" borderId="22" xfId="0" applyNumberFormat="1" applyFont="1" applyFill="1" applyBorder="1" applyAlignment="1">
      <alignment horizontal="center" vertical="center" wrapText="1"/>
    </xf>
    <xf numFmtId="165" fontId="11" fillId="0" borderId="22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12" fontId="11" fillId="0" borderId="24" xfId="0" applyNumberFormat="1" applyFont="1" applyBorder="1" applyAlignment="1">
      <alignment vertical="center" wrapText="1"/>
    </xf>
    <xf numFmtId="49" fontId="11" fillId="0" borderId="25" xfId="0" applyNumberFormat="1" applyFont="1" applyBorder="1" applyAlignment="1">
      <alignment horizontal="center" vertical="center" wrapText="1"/>
    </xf>
    <xf numFmtId="165" fontId="11" fillId="0" borderId="26" xfId="0" applyNumberFormat="1" applyFont="1" applyBorder="1" applyAlignment="1">
      <alignment horizontal="center" vertical="center" wrapText="1"/>
    </xf>
    <xf numFmtId="165" fontId="13" fillId="0" borderId="11" xfId="0" applyNumberFormat="1" applyFont="1" applyFill="1" applyBorder="1" applyAlignment="1">
      <alignment horizontal="left" vertical="center"/>
    </xf>
    <xf numFmtId="164" fontId="13" fillId="0" borderId="11" xfId="0" applyNumberFormat="1" applyFont="1" applyBorder="1" applyAlignment="1">
      <alignment horizontal="left" vertical="center"/>
    </xf>
    <xf numFmtId="49" fontId="13" fillId="0" borderId="11" xfId="0" applyNumberFormat="1" applyFont="1" applyFill="1" applyBorder="1" applyAlignment="1">
      <alignment horizontal="left" vertical="center"/>
    </xf>
    <xf numFmtId="15" fontId="13" fillId="0" borderId="11" xfId="0" applyNumberFormat="1" applyFont="1" applyBorder="1" applyAlignment="1">
      <alignment horizontal="left" vertical="center"/>
    </xf>
    <xf numFmtId="0" fontId="14" fillId="5" borderId="8" xfId="0" applyFont="1" applyFill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165" fontId="1" fillId="2" borderId="3" xfId="0" applyNumberFormat="1" applyFont="1" applyFill="1" applyBorder="1" applyAlignment="1" applyProtection="1">
      <alignment horizontal="center" vertical="center"/>
      <protection locked="0"/>
    </xf>
    <xf numFmtId="164" fontId="15" fillId="0" borderId="22" xfId="0" applyNumberFormat="1" applyFont="1" applyBorder="1" applyAlignment="1" applyProtection="1">
      <alignment horizontal="center" vertical="center" wrapText="1"/>
      <protection locked="0"/>
    </xf>
    <xf numFmtId="164" fontId="12" fillId="0" borderId="22" xfId="0" applyNumberFormat="1" applyFont="1" applyBorder="1" applyAlignment="1" applyProtection="1">
      <alignment horizontal="center" vertical="center" wrapText="1"/>
      <protection locked="0"/>
    </xf>
    <xf numFmtId="164" fontId="12" fillId="0" borderId="26" xfId="0" applyNumberFormat="1" applyFont="1" applyBorder="1" applyAlignment="1" applyProtection="1">
      <alignment horizontal="center" vertical="center" wrapText="1"/>
      <protection locked="0"/>
    </xf>
    <xf numFmtId="15" fontId="11" fillId="0" borderId="23" xfId="0" applyNumberFormat="1" applyFont="1" applyBorder="1" applyAlignment="1" applyProtection="1">
      <alignment horizontal="center" vertical="center" wrapText="1"/>
      <protection locked="0"/>
    </xf>
    <xf numFmtId="15" fontId="11" fillId="0" borderId="27" xfId="0" applyNumberFormat="1" applyFont="1" applyBorder="1" applyAlignment="1" applyProtection="1">
      <alignment horizontal="center" vertical="center" wrapText="1"/>
      <protection locked="0"/>
    </xf>
    <xf numFmtId="1" fontId="10" fillId="4" borderId="21" xfId="0" applyNumberFormat="1" applyFont="1" applyFill="1" applyBorder="1" applyAlignment="1">
      <alignment horizontal="center" vertical="center" wrapText="1"/>
    </xf>
    <xf numFmtId="166" fontId="10" fillId="4" borderId="21" xfId="0" applyNumberFormat="1" applyFont="1" applyFill="1" applyBorder="1" applyAlignment="1">
      <alignment horizontal="center" vertical="center" wrapText="1"/>
    </xf>
    <xf numFmtId="166" fontId="10" fillId="4" borderId="28" xfId="0" applyNumberFormat="1" applyFont="1" applyFill="1" applyBorder="1" applyAlignment="1">
      <alignment horizontal="center" vertical="center" wrapText="1"/>
    </xf>
    <xf numFmtId="166" fontId="11" fillId="4" borderId="19" xfId="0" applyNumberFormat="1" applyFont="1" applyFill="1" applyBorder="1" applyAlignment="1">
      <alignment horizontal="center" vertical="center" wrapText="1"/>
    </xf>
    <xf numFmtId="166" fontId="11" fillId="4" borderId="22" xfId="0" applyNumberFormat="1" applyFont="1" applyFill="1" applyBorder="1" applyAlignment="1">
      <alignment horizontal="center" vertical="center" wrapText="1"/>
    </xf>
    <xf numFmtId="166" fontId="11" fillId="4" borderId="30" xfId="0" applyNumberFormat="1" applyFont="1" applyFill="1" applyBorder="1" applyAlignment="1">
      <alignment horizontal="center" vertical="center" wrapText="1"/>
    </xf>
    <xf numFmtId="166" fontId="11" fillId="4" borderId="29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8" fillId="3" borderId="12" xfId="0" applyFont="1" applyFill="1" applyBorder="1" applyAlignment="1">
      <alignment horizontal="left" vertical="center"/>
    </xf>
    <xf numFmtId="0" fontId="18" fillId="5" borderId="1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Protection="1">
      <protection locked="0"/>
    </xf>
    <xf numFmtId="0" fontId="6" fillId="3" borderId="4" xfId="0" applyFont="1" applyFill="1" applyBorder="1" applyAlignment="1">
      <alignment horizontal="right" vertical="center" wrapText="1"/>
    </xf>
    <xf numFmtId="0" fontId="7" fillId="0" borderId="5" xfId="0" applyFont="1" applyBorder="1"/>
    <xf numFmtId="0" fontId="6" fillId="3" borderId="10" xfId="0" applyFont="1" applyFill="1" applyBorder="1" applyAlignment="1">
      <alignment horizontal="right" vertical="center" wrapText="1"/>
    </xf>
    <xf numFmtId="0" fontId="7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27118</xdr:colOff>
      <xdr:row>16</xdr:row>
      <xdr:rowOff>98948</xdr:rowOff>
    </xdr:from>
    <xdr:ext cx="7613389" cy="178364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3C563BA5-8946-4E8E-9D8C-F75F0CF16172}"/>
            </a:ext>
          </a:extLst>
        </xdr:cNvPr>
        <xdr:cNvSpPr txBox="1"/>
      </xdr:nvSpPr>
      <xdr:spPr>
        <a:xfrm>
          <a:off x="27118" y="5119183"/>
          <a:ext cx="7613389" cy="1783641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screens, enter the PTID, Staff Initials and Date of Birth. This will generate the visit windows for visits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0 and 1.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Enter the Step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2 Randomization Date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days and visit windows visits</a:t>
          </a:r>
          <a:r>
            <a:rPr lang="en-US" sz="1100" b="0" i="0" baseline="0">
              <a:latin typeface="Calibri"/>
              <a:ea typeface="Calibri"/>
              <a:cs typeface="Calibri"/>
              <a:sym typeface="Calibri"/>
            </a:rPr>
            <a:t> 2 - 5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27118</xdr:colOff>
      <xdr:row>16</xdr:row>
      <xdr:rowOff>98948</xdr:rowOff>
    </xdr:from>
    <xdr:ext cx="7613389" cy="1783641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65EB9820-DAB9-4B52-B42B-100C20FC4EF5}"/>
            </a:ext>
          </a:extLst>
        </xdr:cNvPr>
        <xdr:cNvSpPr txBox="1"/>
      </xdr:nvSpPr>
      <xdr:spPr>
        <a:xfrm>
          <a:off x="25213" y="5105288"/>
          <a:ext cx="7613389" cy="1783641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screens, enter the PTID, Staff Initials and Date of Birth. This will generate the visit windows for visits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0 and 1.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Enter the Step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2 Randomization Date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days and visit windows visits</a:t>
          </a:r>
          <a:r>
            <a:rPr lang="en-US" sz="1100" b="0" i="0" baseline="0">
              <a:latin typeface="Calibri"/>
              <a:ea typeface="Calibri"/>
              <a:cs typeface="Calibri"/>
              <a:sym typeface="Calibri"/>
            </a:rPr>
            <a:t> 2 - 5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8C4AB-6C51-45C1-B3F1-73E1ABBCF126}">
  <sheetPr>
    <pageSetUpPr fitToPage="1"/>
  </sheetPr>
  <dimension ref="A1:Z995"/>
  <sheetViews>
    <sheetView tabSelected="1" zoomScale="85" zoomScaleNormal="85" workbookViewId="0">
      <selection activeCell="C3" sqref="C3:D3"/>
    </sheetView>
  </sheetViews>
  <sheetFormatPr defaultColWidth="14.42578125" defaultRowHeight="15" customHeight="1" x14ac:dyDescent="0.2"/>
  <cols>
    <col min="1" max="1" width="22.28515625" customWidth="1"/>
    <col min="2" max="2" width="7.7109375" customWidth="1"/>
    <col min="3" max="3" width="35.7109375" customWidth="1"/>
    <col min="4" max="4" width="13.7109375" customWidth="1"/>
    <col min="5" max="5" width="12.7109375" customWidth="1"/>
    <col min="6" max="6" width="13.7109375" customWidth="1"/>
    <col min="7" max="8" width="14.7109375" customWidth="1"/>
    <col min="9" max="9" width="4.140625" customWidth="1"/>
    <col min="10" max="14" width="7.28515625" customWidth="1"/>
    <col min="15" max="26" width="9.140625" customWidth="1"/>
  </cols>
  <sheetData>
    <row r="1" spans="1:26" ht="24" customHeight="1" x14ac:dyDescent="0.35">
      <c r="A1" s="1" t="s">
        <v>33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4.1500000000000004" customHeight="1" thickBot="1" x14ac:dyDescent="0.35">
      <c r="A2" s="57"/>
      <c r="B2" s="3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6" customHeight="1" thickBot="1" x14ac:dyDescent="0.25">
      <c r="A3" s="6"/>
      <c r="B3" s="6" t="s">
        <v>16</v>
      </c>
      <c r="C3" s="60"/>
      <c r="D3" s="61"/>
      <c r="E3" s="4"/>
      <c r="F3" s="4"/>
      <c r="G3" s="7" t="s">
        <v>0</v>
      </c>
      <c r="H3" s="4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.6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1" customHeight="1" thickBot="1" x14ac:dyDescent="0.25">
      <c r="A5" s="62" t="s">
        <v>23</v>
      </c>
      <c r="B5" s="63"/>
      <c r="C5" s="44"/>
      <c r="D5" s="9" t="s">
        <v>1</v>
      </c>
      <c r="E5" s="10"/>
      <c r="F5" s="10"/>
      <c r="G5" s="10"/>
      <c r="H5" s="11"/>
      <c r="I5" s="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6" customHeight="1" thickBot="1" x14ac:dyDescent="0.25">
      <c r="A6" s="12"/>
      <c r="B6" s="12"/>
      <c r="C6" s="12"/>
      <c r="D6" s="12"/>
      <c r="E6" s="12"/>
      <c r="F6" s="12"/>
      <c r="G6" s="13"/>
      <c r="H6" s="14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1" customHeight="1" thickBot="1" x14ac:dyDescent="0.25">
      <c r="A7" s="64" t="s">
        <v>28</v>
      </c>
      <c r="B7" s="65"/>
      <c r="C7" s="44"/>
      <c r="D7" s="15" t="s">
        <v>1</v>
      </c>
      <c r="E7" s="42"/>
      <c r="F7" s="12"/>
      <c r="G7" s="13"/>
      <c r="H7" s="14"/>
      <c r="I7" s="8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" customHeight="1" x14ac:dyDescent="0.2">
      <c r="A8" s="58" t="str">
        <f>IF(C7&gt;E12,"*The step 2 randomization date is not within 9 - 11 months; please review","")</f>
        <v/>
      </c>
      <c r="B8" s="16"/>
      <c r="C8" s="17"/>
      <c r="D8" s="12"/>
      <c r="E8" s="12"/>
      <c r="F8" s="12"/>
      <c r="G8" s="13"/>
      <c r="H8" s="14"/>
      <c r="I8" s="8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2" customHeight="1" x14ac:dyDescent="0.2">
      <c r="A9" s="59" t="str">
        <f>IF(C7="","",(IF(C7&lt;C12,"*The step 2 randomization date is not within 9 - 11 months; please review","")))</f>
        <v/>
      </c>
      <c r="B9" s="16"/>
      <c r="C9" s="18"/>
      <c r="D9" s="18"/>
      <c r="E9" s="12"/>
      <c r="F9" s="12"/>
      <c r="G9" s="19"/>
      <c r="H9" s="20"/>
      <c r="I9" s="8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30" customHeight="1" thickBot="1" x14ac:dyDescent="0.3">
      <c r="A10" s="21" t="s">
        <v>2</v>
      </c>
      <c r="B10" s="22" t="s">
        <v>3</v>
      </c>
      <c r="C10" s="21" t="s">
        <v>4</v>
      </c>
      <c r="D10" s="23" t="s">
        <v>5</v>
      </c>
      <c r="E10" s="24" t="s">
        <v>6</v>
      </c>
      <c r="F10" s="24" t="s">
        <v>7</v>
      </c>
      <c r="G10" s="25" t="s">
        <v>8</v>
      </c>
      <c r="H10" s="24" t="s">
        <v>9</v>
      </c>
      <c r="I10" s="2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39.6" customHeight="1" thickTop="1" x14ac:dyDescent="0.2">
      <c r="A11" s="27" t="s">
        <v>29</v>
      </c>
      <c r="B11" s="28" t="s">
        <v>17</v>
      </c>
      <c r="C11" s="29">
        <f>EDATE(C5,9)</f>
        <v>274</v>
      </c>
      <c r="D11" s="30" t="s">
        <v>11</v>
      </c>
      <c r="E11" s="31">
        <f>EDATE(C5,11)</f>
        <v>335</v>
      </c>
      <c r="F11" s="32" t="s">
        <v>22</v>
      </c>
      <c r="G11" s="48"/>
      <c r="H11" s="45"/>
      <c r="I11" s="33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39.6" customHeight="1" x14ac:dyDescent="0.2">
      <c r="A12" s="27" t="s">
        <v>30</v>
      </c>
      <c r="B12" s="28" t="s">
        <v>10</v>
      </c>
      <c r="C12" s="29">
        <f>EDATE(C5,9)</f>
        <v>274</v>
      </c>
      <c r="D12" s="50" t="s">
        <v>11</v>
      </c>
      <c r="E12" s="31">
        <f>EDATE(C5,11)</f>
        <v>335</v>
      </c>
      <c r="F12" s="32" t="s">
        <v>32</v>
      </c>
      <c r="G12" s="48"/>
      <c r="H12" s="46"/>
      <c r="I12" s="33"/>
      <c r="J12" s="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39.6" customHeight="1" x14ac:dyDescent="0.2">
      <c r="A13" s="27" t="s">
        <v>18</v>
      </c>
      <c r="B13" s="28" t="s">
        <v>12</v>
      </c>
      <c r="C13" s="53">
        <f>D13</f>
        <v>7</v>
      </c>
      <c r="D13" s="51">
        <f>C7+7</f>
        <v>7</v>
      </c>
      <c r="E13" s="54">
        <f>D13+3</f>
        <v>10</v>
      </c>
      <c r="F13" s="32" t="s">
        <v>25</v>
      </c>
      <c r="G13" s="48"/>
      <c r="H13" s="46"/>
      <c r="I13" s="33"/>
      <c r="J13" s="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39.6" customHeight="1" x14ac:dyDescent="0.2">
      <c r="A14" s="27" t="s">
        <v>19</v>
      </c>
      <c r="B14" s="28" t="s">
        <v>13</v>
      </c>
      <c r="C14" s="53">
        <f>D14</f>
        <v>28</v>
      </c>
      <c r="D14" s="51">
        <f>C7+28</f>
        <v>28</v>
      </c>
      <c r="E14" s="54">
        <f>D14+7</f>
        <v>35</v>
      </c>
      <c r="F14" s="32" t="s">
        <v>26</v>
      </c>
      <c r="G14" s="48"/>
      <c r="H14" s="46"/>
      <c r="I14" s="33"/>
      <c r="J14" s="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39.6" customHeight="1" x14ac:dyDescent="0.2">
      <c r="A15" s="27" t="s">
        <v>20</v>
      </c>
      <c r="B15" s="28" t="s">
        <v>14</v>
      </c>
      <c r="C15" s="53">
        <f>D15-14</f>
        <v>166</v>
      </c>
      <c r="D15" s="51">
        <f>C7+180</f>
        <v>180</v>
      </c>
      <c r="E15" s="54">
        <f>D15+14</f>
        <v>194</v>
      </c>
      <c r="F15" s="32" t="s">
        <v>24</v>
      </c>
      <c r="G15" s="48"/>
      <c r="H15" s="46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.6" customHeight="1" thickBot="1" x14ac:dyDescent="0.25">
      <c r="A16" s="35" t="s">
        <v>21</v>
      </c>
      <c r="B16" s="36" t="s">
        <v>15</v>
      </c>
      <c r="C16" s="55">
        <f>D16-45</f>
        <v>684</v>
      </c>
      <c r="D16" s="52">
        <f>C7+729</f>
        <v>729</v>
      </c>
      <c r="E16" s="56">
        <f>D16+45</f>
        <v>774</v>
      </c>
      <c r="F16" s="37" t="s">
        <v>27</v>
      </c>
      <c r="G16" s="49"/>
      <c r="H16" s="47"/>
      <c r="I16" s="3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8" customHeight="1" x14ac:dyDescent="0.2">
      <c r="A17" s="40"/>
      <c r="B17" s="40"/>
      <c r="C17" s="38"/>
      <c r="D17" s="38"/>
      <c r="E17" s="38"/>
      <c r="F17" s="38"/>
      <c r="G17" s="41"/>
      <c r="H17" s="39"/>
      <c r="I17" s="3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3.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3.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3.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3.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2">
      <c r="A22" s="3"/>
      <c r="B22" s="3"/>
      <c r="C22" s="3"/>
      <c r="D22" s="3"/>
      <c r="E22" s="3"/>
      <c r="F22" s="3"/>
      <c r="G22" s="3"/>
      <c r="H22" s="3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</sheetData>
  <sheetProtection algorithmName="SHA-512" hashValue="x0GAdkumlF3fiDsjtG9d8HWLmT9C3+IYrg4rDE9Y94p7UuI4H35QQbgBvKo78ckoh0NEnELE4slXdOKE1K+WbA==" saltValue="7WFvMvgxAJbij0KTKK+Lgw==" spinCount="100000" sheet="1" objects="1" scenarios="1"/>
  <mergeCells count="3">
    <mergeCell ref="C3:D3"/>
    <mergeCell ref="A5:B5"/>
    <mergeCell ref="A7:B7"/>
  </mergeCells>
  <phoneticPr fontId="16" type="noConversion"/>
  <pageMargins left="0.7" right="0.7" top="0.75" bottom="0.75" header="0" footer="0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76034-EE0F-4F36-82B0-58D26467C57B}">
  <sheetPr>
    <pageSetUpPr fitToPage="1"/>
  </sheetPr>
  <dimension ref="A1:Z995"/>
  <sheetViews>
    <sheetView zoomScale="85" zoomScaleNormal="85" workbookViewId="0">
      <selection activeCell="C3" sqref="C3:D3"/>
    </sheetView>
  </sheetViews>
  <sheetFormatPr defaultColWidth="14.42578125" defaultRowHeight="15" customHeight="1" x14ac:dyDescent="0.2"/>
  <cols>
    <col min="1" max="1" width="22.28515625" customWidth="1"/>
    <col min="2" max="2" width="7.7109375" customWidth="1"/>
    <col min="3" max="3" width="35.7109375" customWidth="1"/>
    <col min="4" max="4" width="13.7109375" customWidth="1"/>
    <col min="5" max="5" width="12.7109375" customWidth="1"/>
    <col min="6" max="6" width="13.7109375" customWidth="1"/>
    <col min="7" max="8" width="14.7109375" customWidth="1"/>
    <col min="9" max="9" width="4.140625" customWidth="1"/>
    <col min="10" max="14" width="7.28515625" customWidth="1"/>
    <col min="15" max="26" width="9.140625" customWidth="1"/>
  </cols>
  <sheetData>
    <row r="1" spans="1:26" ht="24" customHeight="1" x14ac:dyDescent="0.35">
      <c r="A1" s="1" t="s">
        <v>34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4.1500000000000004" customHeight="1" thickBot="1" x14ac:dyDescent="0.35">
      <c r="A2" s="57"/>
      <c r="B2" s="3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5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6" customHeight="1" thickBot="1" x14ac:dyDescent="0.25">
      <c r="A3" s="6"/>
      <c r="B3" s="6" t="s">
        <v>16</v>
      </c>
      <c r="C3" s="60"/>
      <c r="D3" s="61"/>
      <c r="E3" s="4"/>
      <c r="F3" s="4"/>
      <c r="G3" s="7" t="s">
        <v>0</v>
      </c>
      <c r="H3" s="4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.6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1" customHeight="1" thickBot="1" x14ac:dyDescent="0.25">
      <c r="A5" s="62" t="s">
        <v>23</v>
      </c>
      <c r="B5" s="63"/>
      <c r="C5" s="44"/>
      <c r="D5" s="9" t="s">
        <v>1</v>
      </c>
      <c r="E5" s="10"/>
      <c r="F5" s="10"/>
      <c r="G5" s="10"/>
      <c r="H5" s="11"/>
      <c r="I5" s="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6" customHeight="1" thickBot="1" x14ac:dyDescent="0.25">
      <c r="A6" s="12"/>
      <c r="B6" s="12"/>
      <c r="C6" s="12"/>
      <c r="D6" s="12"/>
      <c r="E6" s="12"/>
      <c r="F6" s="12"/>
      <c r="G6" s="13"/>
      <c r="H6" s="14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1" customHeight="1" thickBot="1" x14ac:dyDescent="0.25">
      <c r="A7" s="64" t="s">
        <v>28</v>
      </c>
      <c r="B7" s="65"/>
      <c r="C7" s="44"/>
      <c r="D7" s="15" t="s">
        <v>1</v>
      </c>
      <c r="E7" s="42"/>
      <c r="F7" s="12"/>
      <c r="G7" s="13"/>
      <c r="H7" s="14"/>
      <c r="I7" s="8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" customHeight="1" x14ac:dyDescent="0.2">
      <c r="A8" s="58" t="str">
        <f>IF(C7&gt;E12,"*The step 2 randomization date is not within 15 - 17 months; please review","")</f>
        <v/>
      </c>
      <c r="B8" s="16"/>
      <c r="C8" s="17"/>
      <c r="D8" s="12"/>
      <c r="E8" s="12"/>
      <c r="F8" s="12"/>
      <c r="G8" s="13"/>
      <c r="H8" s="14"/>
      <c r="I8" s="8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2" customHeight="1" x14ac:dyDescent="0.2">
      <c r="A9" s="59" t="str">
        <f>IF(C7="","",(IF(C7&lt;C12,"*The step 2 randomization date is not within 15 - 17 months; please review","")))</f>
        <v/>
      </c>
      <c r="B9" s="16"/>
      <c r="C9" s="18"/>
      <c r="D9" s="18"/>
      <c r="E9" s="12"/>
      <c r="F9" s="12"/>
      <c r="G9" s="19"/>
      <c r="H9" s="20"/>
      <c r="I9" s="8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30" customHeight="1" thickBot="1" x14ac:dyDescent="0.3">
      <c r="A10" s="21" t="s">
        <v>2</v>
      </c>
      <c r="B10" s="22" t="s">
        <v>3</v>
      </c>
      <c r="C10" s="21" t="s">
        <v>4</v>
      </c>
      <c r="D10" s="23" t="s">
        <v>5</v>
      </c>
      <c r="E10" s="24" t="s">
        <v>6</v>
      </c>
      <c r="F10" s="24" t="s">
        <v>7</v>
      </c>
      <c r="G10" s="25" t="s">
        <v>8</v>
      </c>
      <c r="H10" s="24" t="s">
        <v>9</v>
      </c>
      <c r="I10" s="2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39.6" customHeight="1" thickTop="1" x14ac:dyDescent="0.2">
      <c r="A11" s="27" t="s">
        <v>29</v>
      </c>
      <c r="B11" s="28" t="s">
        <v>17</v>
      </c>
      <c r="C11" s="29">
        <f>EDATE(C5,9)</f>
        <v>274</v>
      </c>
      <c r="D11" s="30" t="s">
        <v>11</v>
      </c>
      <c r="E11" s="31">
        <f>EDATE(C5,11)</f>
        <v>335</v>
      </c>
      <c r="F11" s="32" t="s">
        <v>22</v>
      </c>
      <c r="G11" s="48" t="s">
        <v>11</v>
      </c>
      <c r="H11" s="45"/>
      <c r="I11" s="33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39.6" customHeight="1" x14ac:dyDescent="0.2">
      <c r="A12" s="27" t="s">
        <v>30</v>
      </c>
      <c r="B12" s="28" t="s">
        <v>10</v>
      </c>
      <c r="C12" s="29">
        <f>EDATE(C5,15)</f>
        <v>456</v>
      </c>
      <c r="D12" s="50" t="s">
        <v>11</v>
      </c>
      <c r="E12" s="31">
        <f>EDATE(C5,17)</f>
        <v>517</v>
      </c>
      <c r="F12" s="32" t="s">
        <v>31</v>
      </c>
      <c r="G12" s="48"/>
      <c r="H12" s="46"/>
      <c r="I12" s="33"/>
      <c r="J12" s="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39.6" customHeight="1" x14ac:dyDescent="0.2">
      <c r="A13" s="27" t="s">
        <v>18</v>
      </c>
      <c r="B13" s="28" t="s">
        <v>12</v>
      </c>
      <c r="C13" s="53">
        <f>D13</f>
        <v>7</v>
      </c>
      <c r="D13" s="51">
        <f>C7+7</f>
        <v>7</v>
      </c>
      <c r="E13" s="54">
        <f>D13+3</f>
        <v>10</v>
      </c>
      <c r="F13" s="32" t="s">
        <v>25</v>
      </c>
      <c r="G13" s="48"/>
      <c r="H13" s="46"/>
      <c r="I13" s="33"/>
      <c r="J13" s="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39.6" customHeight="1" x14ac:dyDescent="0.2">
      <c r="A14" s="27" t="s">
        <v>19</v>
      </c>
      <c r="B14" s="28" t="s">
        <v>13</v>
      </c>
      <c r="C14" s="53">
        <f>D14</f>
        <v>28</v>
      </c>
      <c r="D14" s="51">
        <f>C7+28</f>
        <v>28</v>
      </c>
      <c r="E14" s="54">
        <f>D14+7</f>
        <v>35</v>
      </c>
      <c r="F14" s="32" t="s">
        <v>26</v>
      </c>
      <c r="G14" s="48"/>
      <c r="H14" s="46"/>
      <c r="I14" s="33"/>
      <c r="J14" s="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39.6" customHeight="1" x14ac:dyDescent="0.2">
      <c r="A15" s="27" t="s">
        <v>20</v>
      </c>
      <c r="B15" s="28" t="s">
        <v>14</v>
      </c>
      <c r="C15" s="53">
        <f>D15-14</f>
        <v>166</v>
      </c>
      <c r="D15" s="51">
        <f>C7+180</f>
        <v>180</v>
      </c>
      <c r="E15" s="54">
        <f>D15+14</f>
        <v>194</v>
      </c>
      <c r="F15" s="32" t="s">
        <v>24</v>
      </c>
      <c r="G15" s="48"/>
      <c r="H15" s="46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.6" customHeight="1" thickBot="1" x14ac:dyDescent="0.25">
      <c r="A16" s="35" t="s">
        <v>21</v>
      </c>
      <c r="B16" s="36" t="s">
        <v>15</v>
      </c>
      <c r="C16" s="55">
        <f>D16-45</f>
        <v>684</v>
      </c>
      <c r="D16" s="52">
        <f>C7+729</f>
        <v>729</v>
      </c>
      <c r="E16" s="56">
        <f>D16+45</f>
        <v>774</v>
      </c>
      <c r="F16" s="37" t="s">
        <v>27</v>
      </c>
      <c r="G16" s="49"/>
      <c r="H16" s="47"/>
      <c r="I16" s="3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8" customHeight="1" x14ac:dyDescent="0.2">
      <c r="A17" s="40"/>
      <c r="B17" s="40"/>
      <c r="C17" s="38"/>
      <c r="D17" s="38"/>
      <c r="E17" s="38"/>
      <c r="F17" s="38"/>
      <c r="G17" s="41"/>
      <c r="H17" s="39"/>
      <c r="I17" s="3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3.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3.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3.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3.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2">
      <c r="A22" s="3"/>
      <c r="B22" s="3"/>
      <c r="C22" s="3"/>
      <c r="D22" s="3"/>
      <c r="E22" s="3"/>
      <c r="F22" s="3"/>
      <c r="G22" s="3"/>
      <c r="H22" s="3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</sheetData>
  <sheetProtection algorithmName="SHA-512" hashValue="vv6XWlaFkSQZr20jtqEhMs4IaUgZXyPMpGzAiHEFQvfaz6yxr+E1GdcTYSpN39TexBkTICHdBZDUZ+C9OHtrIg==" saltValue="vvu+40eCvHsyVVAvTyqnIw==" spinCount="100000" sheet="1" objects="1" scenarios="1"/>
  <mergeCells count="3">
    <mergeCell ref="C3:D3"/>
    <mergeCell ref="A5:B5"/>
    <mergeCell ref="A7:B7"/>
  </mergeCells>
  <pageMargins left="0.7" right="0.7" top="0.75" bottom="0.75" header="0" footer="0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Group 1</vt:lpstr>
      <vt:lpstr>Group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Harrell, Tanya M</dc:creator>
  <cp:lastModifiedBy>Julie Ngo</cp:lastModifiedBy>
  <dcterms:created xsi:type="dcterms:W3CDTF">2021-09-03T19:56:47Z</dcterms:created>
  <dcterms:modified xsi:type="dcterms:W3CDTF">2022-04-05T14:04:39Z</dcterms:modified>
</cp:coreProperties>
</file>